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me00129\Downloads\stm32mp13x-series-ddr-memory-routing-guidelines-examples\DDR memory routing examples for STM32MP13x product lines\STM32MP13XXAE\STM32MP13XXAE with one DDR3L\CAD_Project\"/>
    </mc:Choice>
  </mc:AlternateContent>
  <xr:revisionPtr revIDLastSave="0" documentId="13_ncr:1_{1C27EA8C-D000-47E9-ACDB-519E45C674B5}" xr6:coauthVersionLast="47" xr6:coauthVersionMax="47" xr10:uidLastSave="{00000000-0000-0000-0000-000000000000}"/>
  <bookViews>
    <workbookView xWindow="-76920" yWindow="8490" windowWidth="38640" windowHeight="21120" activeTab="1"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23" i="3"/>
  <c r="E22" i="3"/>
  <c r="E21" i="3"/>
  <c r="E20" i="3"/>
  <c r="E19" i="3"/>
  <c r="E18" i="3"/>
  <c r="E17" i="3"/>
  <c r="E16" i="3"/>
  <c r="E15" i="3"/>
  <c r="E14" i="3"/>
  <c r="E13" i="3"/>
  <c r="E12" i="3"/>
  <c r="E11" i="3"/>
  <c r="E10" i="3"/>
  <c r="E9" i="3"/>
  <c r="E8" i="3"/>
  <c r="E7" i="3"/>
  <c r="E6" i="3"/>
  <c r="E5" i="3"/>
  <c r="E4" i="3"/>
  <c r="E3" i="3"/>
  <c r="D29" i="2"/>
  <c r="D28" i="2"/>
  <c r="D27" i="2"/>
  <c r="D26" i="2"/>
  <c r="D25" i="2"/>
  <c r="D24" i="2"/>
  <c r="D23" i="2"/>
  <c r="D22" i="2"/>
  <c r="D21" i="2"/>
  <c r="D20" i="2"/>
  <c r="D19" i="2"/>
  <c r="D18" i="2"/>
  <c r="D17" i="2"/>
  <c r="D16" i="2"/>
  <c r="D15" i="2"/>
  <c r="D14" i="2"/>
  <c r="D13" i="2"/>
  <c r="D12" i="2"/>
  <c r="D11" i="2"/>
  <c r="D10" i="2"/>
  <c r="D9" i="2"/>
  <c r="D8" i="2"/>
  <c r="D7" i="2"/>
  <c r="D6" i="2"/>
  <c r="D5" i="2"/>
  <c r="D4" i="2"/>
  <c r="D3" i="2"/>
  <c r="F15" i="3" l="1"/>
  <c r="F18" i="3"/>
  <c r="F22" i="3"/>
  <c r="F19" i="3"/>
  <c r="F16" i="3"/>
  <c r="F8" i="3"/>
  <c r="E5" i="2"/>
  <c r="E9" i="2"/>
  <c r="E13" i="2"/>
  <c r="E17" i="2"/>
  <c r="E21" i="2"/>
  <c r="E29" i="2"/>
  <c r="E4" i="2"/>
  <c r="E12" i="2"/>
  <c r="E20" i="2"/>
  <c r="E28" i="2"/>
  <c r="E6" i="2"/>
  <c r="E10" i="2"/>
  <c r="E14" i="2"/>
  <c r="E18" i="2"/>
  <c r="E22" i="2"/>
  <c r="E26" i="2"/>
  <c r="G23" i="3"/>
  <c r="E8" i="2"/>
  <c r="E16" i="2"/>
  <c r="E3" i="2"/>
  <c r="E7" i="2"/>
  <c r="E11" i="2"/>
  <c r="E15" i="2"/>
  <c r="E19" i="2"/>
  <c r="E23" i="2"/>
  <c r="E27" i="2"/>
  <c r="F20" i="3"/>
  <c r="F14" i="3"/>
  <c r="F17" i="3"/>
  <c r="F21" i="3"/>
  <c r="F6" i="3"/>
  <c r="F9" i="3"/>
  <c r="F3" i="3"/>
  <c r="F7" i="3"/>
  <c r="F10" i="3"/>
  <c r="G12" i="3"/>
  <c r="F5" i="3"/>
  <c r="F4" i="3"/>
  <c r="F11" i="3"/>
</calcChain>
</file>

<file path=xl/sharedStrings.xml><?xml version="1.0" encoding="utf-8"?>
<sst xmlns="http://schemas.openxmlformats.org/spreadsheetml/2006/main" count="81" uniqueCount="71">
  <si>
    <t>STM32MP13XXAE</t>
  </si>
  <si>
    <t>NET NAME</t>
  </si>
  <si>
    <t>STM32MP13XXAE LENGTH (mm)</t>
  </si>
  <si>
    <t>STM32MP13XXAE to memory (mm)</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</si>
  <si>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</si>
  <si>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</si>
  <si>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</si>
  <si>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</si>
  <si>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</si>
  <si>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</si>
  <si>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</si>
  <si>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</si>
  <si>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</si>
  <si>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</si>
  <si>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</si>
  <si>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</si>
  <si>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</si>
  <si>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</si>
  <si>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</si>
  <si>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</si>
  <si>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</si>
  <si>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</si>
  <si>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</si>
  <si>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</si>
  <si>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</si>
  <si>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</si>
  <si>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</si>
  <si>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</si>
  <si>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</si>
  <si>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</si>
  <si>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</si>
  <si>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</si>
  <si>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</si>
  <si>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</si>
  <si>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</si>
  <si>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</si>
  <si>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</si>
  <si>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</si>
  <si>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</si>
  <si>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</si>
  <si>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</si>
  <si>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</si>
  <si>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</si>
  <si>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</si>
  <si>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</si>
  <si>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</si>
  <si>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</si>
  <si>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</si>
  <si>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</si>
  <si>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</si>
  <si>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</si>
  <si>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</si>
  <si>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</si>
  <si>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</si>
  <si>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</si>
  <si>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</si>
  <si>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</si>
  <si>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</si>
  <si>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</si>
  <si>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</si>
  <si>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</si>
  <si>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</si>
  <si>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</si>
  <si>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</si>
  <si>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</si>
  <si>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Board reference:STM32MP13XXAE_1DDR3L</t>
  </si>
  <si>
    <t>Variant:DDR3L</t>
  </si>
  <si>
    <t>DDR3L_memory_length_equalization_in_mm_for_STM32MP13XXAE</t>
  </si>
  <si>
    <t>PCB revision:C01</t>
  </si>
  <si>
    <t>Date:23-SEP-24</t>
  </si>
  <si>
    <t>COPYRIGHT(c) 2024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</si>
</sst>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9">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150495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workbookViewId="0">
      <selection activeCell="B29" sqref="B29"/>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67</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65</v>
      </c>
      <c r="C8" s="38"/>
      <c r="E8" s="35"/>
    </row>
    <row r="9" spans="2:5" x14ac:dyDescent="0.45">
      <c r="B9" s="37" t="s">
        <v>66</v>
      </c>
      <c r="C9" s="39"/>
    </row>
    <row r="10" spans="2:5" x14ac:dyDescent="0.45">
      <c r="B10" s="37" t="s">
        <v>68</v>
      </c>
      <c r="C10" s="38"/>
    </row>
    <row r="11" spans="2:5" x14ac:dyDescent="0.45">
      <c r="B11" s="37" t="s">
        <v>64</v>
      </c>
      <c r="C11" s="38"/>
    </row>
    <row r="12" spans="2:5" x14ac:dyDescent="0.45">
      <c r="B12" s="37" t="s">
        <v>69</v>
      </c>
      <c r="C12" s="41"/>
    </row>
    <row r="18" spans="1:2" ht="225" x14ac:dyDescent="0.45">
      <c r="A18" s="42"/>
      <c r="B18" s="43" t="s">
        <v>70</v>
      </c>
    </row>
  </sheetData>
  <sheetProtection sheet="1" objects="1" scenarios="1"/>
  <conditionalFormatting sqref="B8:B12 C8">
    <cfRule type="colorScale" priority="4">
      <colorScale>
        <cfvo type="min"/>
        <cfvo type="percentile" val="50"/>
        <cfvo type="max"/>
        <color rgb="FF63BE7B"/>
        <color rgb="FFFFEB84"/>
        <color rgb="FFF8696B"/>
      </colorScale>
    </cfRule>
  </conditionalFormatting>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tabSelected="1" zoomScale="70" zoomScaleNormal="70" workbookViewId="0">
      <selection activeCell="H28" sqref="H28"/>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71.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18" thickBot="1" x14ac:dyDescent="0.6">
      <c r="A1" s="44" t="s">
        <v>0</v>
      </c>
      <c r="B1" s="44"/>
      <c r="C1" s="44"/>
      <c r="D1" s="44"/>
      <c r="E1" s="44"/>
    </row>
    <row r="2" spans="1:8" ht="42.6" thickBot="1" x14ac:dyDescent="0.55000000000000004">
      <c r="A2" s="2" t="s">
        <v>1</v>
      </c>
      <c r="B2" s="3" t="s">
        <v>2</v>
      </c>
      <c r="C2" s="3" t="s">
        <v>3</v>
      </c>
      <c r="D2" s="3" t="s">
        <v>4</v>
      </c>
      <c r="E2" s="4" t="s">
        <v>5</v>
      </c>
      <c r="G2" s="45" t="s">
        <v>6</v>
      </c>
      <c r="H2" s="46"/>
    </row>
    <row r="3" spans="1:8" ht="14.4" thickBot="1" x14ac:dyDescent="0.6">
      <c r="A3" s="6" t="s">
        <v>7</v>
      </c>
      <c r="B3" s="7">
        <v>4.641</v>
      </c>
      <c r="C3" s="8">
        <v>35.057000000000002</v>
      </c>
      <c r="D3" s="9">
        <f>SUM(B3:C3)</f>
        <v>39.698</v>
      </c>
      <c r="E3" s="10">
        <f>D3-(($D$24+$D$25)/2)</f>
        <v>-0.9930000000000021</v>
      </c>
      <c r="G3" s="11" t="s">
        <v>8</v>
      </c>
      <c r="H3" s="12" t="s">
        <v>9</v>
      </c>
    </row>
    <row r="4" spans="1:8" ht="14.4" thickBot="1" x14ac:dyDescent="0.6">
      <c r="A4" s="11" t="s">
        <v>10</v>
      </c>
      <c r="B4" s="13">
        <v>3.7480000000000002</v>
      </c>
      <c r="C4" s="14">
        <v>35.945999999999998</v>
      </c>
      <c r="D4" s="15">
        <f t="shared" ref="D4:D29" si="0">SUM(B4:C4)</f>
        <v>39.693999999999996</v>
      </c>
      <c r="E4" s="10">
        <f t="shared" ref="E4:E23" si="1">D4-(($D$24+$D$25)/2)</f>
        <v>-0.99700000000000699</v>
      </c>
      <c r="G4" s="16" t="s">
        <v>8</v>
      </c>
      <c r="H4" s="17" t="s">
        <v>11</v>
      </c>
    </row>
    <row r="5" spans="1:8" ht="14.4" thickBot="1" x14ac:dyDescent="0.6">
      <c r="A5" s="11" t="s">
        <v>12</v>
      </c>
      <c r="B5" s="13">
        <v>5.617</v>
      </c>
      <c r="C5" s="14">
        <v>34.094999999999999</v>
      </c>
      <c r="D5" s="15">
        <f t="shared" si="0"/>
        <v>39.711999999999996</v>
      </c>
      <c r="E5" s="10">
        <f t="shared" si="1"/>
        <v>-0.97900000000000631</v>
      </c>
    </row>
    <row r="6" spans="1:8" ht="14.4" thickBot="1" x14ac:dyDescent="0.6">
      <c r="A6" s="11" t="s">
        <v>13</v>
      </c>
      <c r="B6" s="13">
        <v>4.0330000000000004</v>
      </c>
      <c r="C6" s="14">
        <v>35.741999999999997</v>
      </c>
      <c r="D6" s="15">
        <f t="shared" si="0"/>
        <v>39.774999999999999</v>
      </c>
      <c r="E6" s="10">
        <f t="shared" si="1"/>
        <v>-0.91600000000000392</v>
      </c>
    </row>
    <row r="7" spans="1:8" ht="14.4" thickBot="1" x14ac:dyDescent="0.6">
      <c r="A7" s="11" t="s">
        <v>14</v>
      </c>
      <c r="B7" s="13">
        <v>4.0910000000000002</v>
      </c>
      <c r="C7" s="14">
        <v>35.646000000000001</v>
      </c>
      <c r="D7" s="15">
        <f t="shared" si="0"/>
        <v>39.737000000000002</v>
      </c>
      <c r="E7" s="10">
        <f t="shared" si="1"/>
        <v>-0.95400000000000063</v>
      </c>
    </row>
    <row r="8" spans="1:8" ht="14.4" thickBot="1" x14ac:dyDescent="0.6">
      <c r="A8" s="11" t="s">
        <v>15</v>
      </c>
      <c r="B8" s="13">
        <v>6.0670000000000002</v>
      </c>
      <c r="C8" s="14">
        <v>33.689</v>
      </c>
      <c r="D8" s="15">
        <f t="shared" si="0"/>
        <v>39.756</v>
      </c>
      <c r="E8" s="10">
        <f t="shared" si="1"/>
        <v>-0.93500000000000227</v>
      </c>
    </row>
    <row r="9" spans="1:8" ht="14.4" thickBot="1" x14ac:dyDescent="0.6">
      <c r="A9" s="11" t="s">
        <v>16</v>
      </c>
      <c r="B9" s="13">
        <v>5.5570000000000004</v>
      </c>
      <c r="C9" s="14">
        <v>34.253999999999998</v>
      </c>
      <c r="D9" s="15">
        <f t="shared" si="0"/>
        <v>39.811</v>
      </c>
      <c r="E9" s="10">
        <f t="shared" si="1"/>
        <v>-0.88000000000000256</v>
      </c>
    </row>
    <row r="10" spans="1:8" ht="14.4" thickBot="1" x14ac:dyDescent="0.6">
      <c r="A10" s="11" t="s">
        <v>17</v>
      </c>
      <c r="B10" s="13">
        <v>3.5750000000000002</v>
      </c>
      <c r="C10" s="14">
        <v>36.146999999999998</v>
      </c>
      <c r="D10" s="15">
        <f t="shared" si="0"/>
        <v>39.722000000000001</v>
      </c>
      <c r="E10" s="10">
        <f t="shared" si="1"/>
        <v>-0.96900000000000119</v>
      </c>
    </row>
    <row r="11" spans="1:8" ht="14.4" thickBot="1" x14ac:dyDescent="0.6">
      <c r="A11" s="11" t="s">
        <v>18</v>
      </c>
      <c r="B11" s="13">
        <v>4.3150000000000004</v>
      </c>
      <c r="C11" s="14">
        <v>35.558</v>
      </c>
      <c r="D11" s="15">
        <f t="shared" si="0"/>
        <v>39.872999999999998</v>
      </c>
      <c r="E11" s="10">
        <f t="shared" si="1"/>
        <v>-0.81800000000000495</v>
      </c>
    </row>
    <row r="12" spans="1:8" ht="14.4" thickBot="1" x14ac:dyDescent="0.6">
      <c r="A12" s="11" t="s">
        <v>19</v>
      </c>
      <c r="B12" s="13">
        <v>4.7329999999999997</v>
      </c>
      <c r="C12" s="14">
        <v>34.982999999999997</v>
      </c>
      <c r="D12" s="15">
        <f t="shared" si="0"/>
        <v>39.715999999999994</v>
      </c>
      <c r="E12" s="10">
        <f t="shared" si="1"/>
        <v>-0.97500000000000853</v>
      </c>
    </row>
    <row r="13" spans="1:8" ht="14.4" thickBot="1" x14ac:dyDescent="0.6">
      <c r="A13" s="11" t="s">
        <v>20</v>
      </c>
      <c r="B13" s="13">
        <v>3.3780000000000001</v>
      </c>
      <c r="C13" s="14">
        <v>36.502000000000002</v>
      </c>
      <c r="D13" s="15">
        <f t="shared" si="0"/>
        <v>39.880000000000003</v>
      </c>
      <c r="E13" s="10">
        <f t="shared" si="1"/>
        <v>-0.81099999999999994</v>
      </c>
    </row>
    <row r="14" spans="1:8" ht="14.4" thickBot="1" x14ac:dyDescent="0.6">
      <c r="A14" s="11" t="s">
        <v>21</v>
      </c>
      <c r="B14" s="13">
        <v>3.524</v>
      </c>
      <c r="C14" s="14">
        <v>36.26</v>
      </c>
      <c r="D14" s="15">
        <f t="shared" si="0"/>
        <v>39.783999999999999</v>
      </c>
      <c r="E14" s="10">
        <f t="shared" si="1"/>
        <v>-0.90700000000000358</v>
      </c>
    </row>
    <row r="15" spans="1:8" ht="14.4" thickBot="1" x14ac:dyDescent="0.6">
      <c r="A15" s="11" t="s">
        <v>22</v>
      </c>
      <c r="B15" s="13">
        <v>6.1139999999999999</v>
      </c>
      <c r="C15" s="14">
        <v>33.716000000000001</v>
      </c>
      <c r="D15" s="15">
        <f t="shared" si="0"/>
        <v>39.83</v>
      </c>
      <c r="E15" s="10">
        <f t="shared" si="1"/>
        <v>-0.86100000000000421</v>
      </c>
    </row>
    <row r="16" spans="1:8" ht="14.4" thickBot="1" x14ac:dyDescent="0.6">
      <c r="A16" s="11" t="s">
        <v>23</v>
      </c>
      <c r="B16" s="13">
        <v>3.8210000000000002</v>
      </c>
      <c r="C16" s="14">
        <v>36.049999999999997</v>
      </c>
      <c r="D16" s="15">
        <f t="shared" si="0"/>
        <v>39.870999999999995</v>
      </c>
      <c r="E16" s="10">
        <f t="shared" si="1"/>
        <v>-0.82000000000000739</v>
      </c>
    </row>
    <row r="17" spans="1:5" ht="14.4" thickBot="1" x14ac:dyDescent="0.6">
      <c r="A17" s="11" t="s">
        <v>24</v>
      </c>
      <c r="B17" s="13">
        <v>5.4089999999999998</v>
      </c>
      <c r="C17" s="14">
        <v>34.290999999999997</v>
      </c>
      <c r="D17" s="15">
        <f t="shared" si="0"/>
        <v>39.699999999999996</v>
      </c>
      <c r="E17" s="10">
        <f t="shared" si="1"/>
        <v>-0.99100000000000676</v>
      </c>
    </row>
    <row r="18" spans="1:5" ht="14.4" thickBot="1" x14ac:dyDescent="0.6">
      <c r="A18" s="11" t="s">
        <v>25</v>
      </c>
      <c r="B18" s="13">
        <v>4.5590000000000002</v>
      </c>
      <c r="C18" s="14">
        <v>35.262999999999998</v>
      </c>
      <c r="D18" s="15">
        <f t="shared" si="0"/>
        <v>39.821999999999996</v>
      </c>
      <c r="E18" s="10">
        <f t="shared" si="1"/>
        <v>-0.86900000000000688</v>
      </c>
    </row>
    <row r="19" spans="1:5" ht="14.4" thickBot="1" x14ac:dyDescent="0.6">
      <c r="A19" s="11" t="s">
        <v>26</v>
      </c>
      <c r="B19" s="13">
        <v>5.5289999999999999</v>
      </c>
      <c r="C19" s="14">
        <v>34.237000000000002</v>
      </c>
      <c r="D19" s="15">
        <f t="shared" si="0"/>
        <v>39.766000000000005</v>
      </c>
      <c r="E19" s="10">
        <f t="shared" si="1"/>
        <v>-0.92499999999999716</v>
      </c>
    </row>
    <row r="20" spans="1:5" ht="14.4" thickBot="1" x14ac:dyDescent="0.6">
      <c r="A20" s="11" t="s">
        <v>27</v>
      </c>
      <c r="B20" s="13">
        <v>4.5640000000000001</v>
      </c>
      <c r="C20" s="14">
        <v>35.189</v>
      </c>
      <c r="D20" s="15">
        <f t="shared" si="0"/>
        <v>39.753</v>
      </c>
      <c r="E20" s="10">
        <f t="shared" si="1"/>
        <v>-0.93800000000000239</v>
      </c>
    </row>
    <row r="21" spans="1:5" ht="14.4" thickBot="1" x14ac:dyDescent="0.6">
      <c r="A21" s="11" t="s">
        <v>28</v>
      </c>
      <c r="B21" s="13">
        <v>3.5819999999999999</v>
      </c>
      <c r="C21" s="14">
        <v>36.302</v>
      </c>
      <c r="D21" s="15">
        <f t="shared" si="0"/>
        <v>39.884</v>
      </c>
      <c r="E21" s="10">
        <f t="shared" si="1"/>
        <v>-0.80700000000000216</v>
      </c>
    </row>
    <row r="22" spans="1:5" ht="14.4" thickBot="1" x14ac:dyDescent="0.6">
      <c r="A22" s="11" t="s">
        <v>29</v>
      </c>
      <c r="B22" s="13">
        <v>4.5839999999999996</v>
      </c>
      <c r="C22" s="14">
        <v>35.143999999999998</v>
      </c>
      <c r="D22" s="15">
        <f t="shared" si="0"/>
        <v>39.727999999999994</v>
      </c>
      <c r="E22" s="10">
        <f t="shared" si="1"/>
        <v>-0.96300000000000807</v>
      </c>
    </row>
    <row r="23" spans="1:5" x14ac:dyDescent="0.55000000000000004">
      <c r="A23" s="11" t="s">
        <v>30</v>
      </c>
      <c r="B23" s="13">
        <v>3.4430000000000001</v>
      </c>
      <c r="C23" s="14">
        <v>36.688000000000002</v>
      </c>
      <c r="D23" s="15">
        <f t="shared" si="0"/>
        <v>40.131</v>
      </c>
      <c r="E23" s="10">
        <f t="shared" si="1"/>
        <v>-0.56000000000000227</v>
      </c>
    </row>
    <row r="24" spans="1:5" x14ac:dyDescent="0.55000000000000004">
      <c r="A24" s="11" t="s">
        <v>31</v>
      </c>
      <c r="B24" s="13">
        <v>5.298</v>
      </c>
      <c r="C24" s="14">
        <v>35.305</v>
      </c>
      <c r="D24" s="15">
        <f t="shared" si="0"/>
        <v>40.603000000000002</v>
      </c>
      <c r="E24" s="47"/>
    </row>
    <row r="25" spans="1:5" x14ac:dyDescent="0.55000000000000004">
      <c r="A25" s="11" t="s">
        <v>32</v>
      </c>
      <c r="B25" s="13">
        <v>4.4660000000000002</v>
      </c>
      <c r="C25" s="14">
        <v>36.313000000000002</v>
      </c>
      <c r="D25" s="15">
        <f t="shared" si="0"/>
        <v>40.779000000000003</v>
      </c>
      <c r="E25" s="47"/>
    </row>
    <row r="26" spans="1:5" x14ac:dyDescent="0.55000000000000004">
      <c r="A26" s="11" t="s">
        <v>33</v>
      </c>
      <c r="B26" s="13">
        <v>5.1840000000000002</v>
      </c>
      <c r="C26" s="14">
        <v>34.655999999999999</v>
      </c>
      <c r="D26" s="15">
        <f t="shared" si="0"/>
        <v>39.839999999999996</v>
      </c>
      <c r="E26" s="18">
        <f>D26-(($D$24+$D$25)/2)</f>
        <v>-0.8510000000000062</v>
      </c>
    </row>
    <row r="27" spans="1:5" x14ac:dyDescent="0.55000000000000004">
      <c r="A27" s="11" t="s">
        <v>34</v>
      </c>
      <c r="B27" s="13">
        <v>3.6259999999999999</v>
      </c>
      <c r="C27" s="14">
        <v>36.161999999999999</v>
      </c>
      <c r="D27" s="15">
        <f t="shared" si="0"/>
        <v>39.787999999999997</v>
      </c>
      <c r="E27" s="18">
        <f>D27-(($D$24+$D$25)/2)</f>
        <v>-0.9030000000000058</v>
      </c>
    </row>
    <row r="28" spans="1:5" x14ac:dyDescent="0.55000000000000004">
      <c r="A28" s="11" t="s">
        <v>35</v>
      </c>
      <c r="B28" s="13">
        <v>5.508</v>
      </c>
      <c r="C28" s="14">
        <v>34.374000000000002</v>
      </c>
      <c r="D28" s="15">
        <f t="shared" si="0"/>
        <v>39.882000000000005</v>
      </c>
      <c r="E28" s="18">
        <f>D28-(($D$24+$D$25)/2)</f>
        <v>-0.8089999999999975</v>
      </c>
    </row>
    <row r="29" spans="1:5" ht="14.4" thickBot="1" x14ac:dyDescent="0.6">
      <c r="A29" s="19" t="s">
        <v>36</v>
      </c>
      <c r="B29" s="20">
        <v>3.6640000000000001</v>
      </c>
      <c r="C29" s="21">
        <v>36.011000000000003</v>
      </c>
      <c r="D29" s="22">
        <f t="shared" si="0"/>
        <v>39.675000000000004</v>
      </c>
      <c r="E29" s="18">
        <f>D29-(($D$24+$D$25)/2)</f>
        <v>-1.0159999999999982</v>
      </c>
    </row>
  </sheetData>
  <sheetProtection sheet="1" objects="1" scenarios="1"/>
  <mergeCells count="3">
    <mergeCell ref="A1:E1"/>
    <mergeCell ref="G2:H2"/>
    <mergeCell ref="E24:E25"/>
  </mergeCells>
  <conditionalFormatting sqref="D3:D29">
    <cfRule type="colorScale" priority="2">
      <colorScale>
        <cfvo type="min"/>
        <cfvo type="percentile" val="50"/>
        <cfvo type="max"/>
        <color rgb="FF63BE7B"/>
        <color rgb="FFFFEB84"/>
        <color rgb="FFF8696B"/>
      </colorScale>
    </cfRule>
    <cfRule type="colorScale" priority="17">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pageMargins left="0.70866141732283472" right="0.70866141732283472" top="0.74803149606299213" bottom="0.74803149606299213" header="0.31496062992125984" footer="0.31496062992125984"/>
  <pageSetup paperSize="9" scale="74"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85" zoomScaleNormal="85" workbookViewId="0">
      <selection activeCell="F49" sqref="F49"/>
    </sheetView>
  </sheetViews>
  <sheetFormatPr defaultRowHeight="14.1" x14ac:dyDescent="0.5"/>
  <cols>
    <col min="1" max="1" width="6.5234375" style="28" customWidth="1"/>
    <col min="2" max="2" width="16.89453125" style="28" customWidth="1"/>
    <col min="3" max="3" width="19.68359375" style="28" customWidth="1"/>
    <col min="4" max="4" width="20.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18" thickBot="1" x14ac:dyDescent="0.6">
      <c r="A1" s="44" t="s">
        <v>0</v>
      </c>
      <c r="B1" s="44"/>
      <c r="C1" s="44"/>
      <c r="D1" s="44"/>
      <c r="E1" s="44"/>
      <c r="F1" s="44"/>
      <c r="G1" s="44"/>
    </row>
    <row r="2" spans="1:10" s="5" customFormat="1" ht="42" customHeight="1" thickBot="1" x14ac:dyDescent="0.55000000000000004">
      <c r="A2" s="23"/>
      <c r="B2" s="24" t="s">
        <v>1</v>
      </c>
      <c r="C2" s="24" t="s">
        <v>2</v>
      </c>
      <c r="D2" s="24" t="s">
        <v>3</v>
      </c>
      <c r="E2" s="24" t="s">
        <v>4</v>
      </c>
      <c r="F2" s="24" t="s">
        <v>37</v>
      </c>
      <c r="G2" s="25" t="s">
        <v>38</v>
      </c>
      <c r="I2" s="45" t="s">
        <v>39</v>
      </c>
      <c r="J2" s="46"/>
    </row>
    <row r="3" spans="1:10" x14ac:dyDescent="0.5">
      <c r="A3" s="53" t="s">
        <v>40</v>
      </c>
      <c r="B3" s="7" t="s">
        <v>41</v>
      </c>
      <c r="C3" s="7">
        <v>6.93</v>
      </c>
      <c r="D3" s="8">
        <v>31.481000000000002</v>
      </c>
      <c r="E3" s="26">
        <f t="shared" ref="E3:E24" si="0">SUM(C3:D3)</f>
        <v>38.411000000000001</v>
      </c>
      <c r="F3" s="27">
        <f>E3-(($E$12+$E$13)/2)</f>
        <v>-0.76999999999999602</v>
      </c>
      <c r="G3" s="48"/>
      <c r="I3" s="11" t="s">
        <v>8</v>
      </c>
      <c r="J3" s="12" t="s">
        <v>9</v>
      </c>
    </row>
    <row r="4" spans="1:10" ht="14.4" thickBot="1" x14ac:dyDescent="0.55000000000000004">
      <c r="A4" s="54"/>
      <c r="B4" s="13" t="s">
        <v>42</v>
      </c>
      <c r="C4" s="13">
        <v>5.1029999999999998</v>
      </c>
      <c r="D4" s="14">
        <v>33.109000000000002</v>
      </c>
      <c r="E4" s="29">
        <f t="shared" si="0"/>
        <v>38.212000000000003</v>
      </c>
      <c r="F4" s="30">
        <f t="shared" ref="F4:F11" si="1">E4-(($E$12+$E$13)/2)</f>
        <v>-0.96899999999999409</v>
      </c>
      <c r="G4" s="47"/>
      <c r="I4" s="16" t="s">
        <v>8</v>
      </c>
      <c r="J4" s="17" t="s">
        <v>11</v>
      </c>
    </row>
    <row r="5" spans="1:10" x14ac:dyDescent="0.5">
      <c r="A5" s="54"/>
      <c r="B5" s="13" t="s">
        <v>43</v>
      </c>
      <c r="C5" s="13">
        <v>3.601</v>
      </c>
      <c r="D5" s="14">
        <v>34.825000000000003</v>
      </c>
      <c r="E5" s="29">
        <f t="shared" si="0"/>
        <v>38.426000000000002</v>
      </c>
      <c r="F5" s="30">
        <f t="shared" si="1"/>
        <v>-0.75499999999999545</v>
      </c>
      <c r="G5" s="47"/>
    </row>
    <row r="6" spans="1:10" x14ac:dyDescent="0.5">
      <c r="A6" s="54"/>
      <c r="B6" s="13" t="s">
        <v>44</v>
      </c>
      <c r="C6" s="13">
        <v>6.8330000000000002</v>
      </c>
      <c r="D6" s="14">
        <v>31.532</v>
      </c>
      <c r="E6" s="29">
        <f t="shared" si="0"/>
        <v>38.365000000000002</v>
      </c>
      <c r="F6" s="30">
        <f t="shared" si="1"/>
        <v>-0.8159999999999954</v>
      </c>
      <c r="G6" s="47"/>
    </row>
    <row r="7" spans="1:10" x14ac:dyDescent="0.5">
      <c r="A7" s="54"/>
      <c r="B7" s="13" t="s">
        <v>45</v>
      </c>
      <c r="C7" s="13">
        <v>6.8339999999999996</v>
      </c>
      <c r="D7" s="14">
        <v>33.311999999999998</v>
      </c>
      <c r="E7" s="29">
        <f t="shared" si="0"/>
        <v>40.146000000000001</v>
      </c>
      <c r="F7" s="30">
        <f t="shared" si="1"/>
        <v>0.96500000000000341</v>
      </c>
      <c r="G7" s="47"/>
    </row>
    <row r="8" spans="1:10" x14ac:dyDescent="0.5">
      <c r="A8" s="54"/>
      <c r="B8" s="13" t="s">
        <v>46</v>
      </c>
      <c r="C8" s="13">
        <v>5.7640000000000002</v>
      </c>
      <c r="D8" s="14">
        <v>32.631999999999998</v>
      </c>
      <c r="E8" s="29">
        <f t="shared" si="0"/>
        <v>38.396000000000001</v>
      </c>
      <c r="F8" s="30">
        <f t="shared" si="1"/>
        <v>-0.78499999999999659</v>
      </c>
      <c r="G8" s="47"/>
    </row>
    <row r="9" spans="1:10" x14ac:dyDescent="0.5">
      <c r="A9" s="54"/>
      <c r="B9" s="13" t="s">
        <v>47</v>
      </c>
      <c r="C9" s="13">
        <v>4.351</v>
      </c>
      <c r="D9" s="14">
        <v>34.033000000000001</v>
      </c>
      <c r="E9" s="29">
        <f t="shared" si="0"/>
        <v>38.384</v>
      </c>
      <c r="F9" s="30">
        <f t="shared" si="1"/>
        <v>-0.79699999999999704</v>
      </c>
      <c r="G9" s="47"/>
    </row>
    <row r="10" spans="1:10" x14ac:dyDescent="0.5">
      <c r="A10" s="54"/>
      <c r="B10" s="13" t="s">
        <v>48</v>
      </c>
      <c r="C10" s="13">
        <v>4.6580000000000004</v>
      </c>
      <c r="D10" s="14">
        <v>33.759</v>
      </c>
      <c r="E10" s="29">
        <f>SUM(C10:D10)</f>
        <v>38.417000000000002</v>
      </c>
      <c r="F10" s="30">
        <f t="shared" si="1"/>
        <v>-0.76399999999999579</v>
      </c>
      <c r="G10" s="47"/>
    </row>
    <row r="11" spans="1:10" x14ac:dyDescent="0.5">
      <c r="A11" s="54"/>
      <c r="B11" s="13" t="s">
        <v>49</v>
      </c>
      <c r="C11" s="13">
        <v>4.5510000000000002</v>
      </c>
      <c r="D11" s="14">
        <v>33.792000000000002</v>
      </c>
      <c r="E11" s="29">
        <f t="shared" si="0"/>
        <v>38.343000000000004</v>
      </c>
      <c r="F11" s="30">
        <f t="shared" si="1"/>
        <v>-0.83799999999999386</v>
      </c>
      <c r="G11" s="47"/>
    </row>
    <row r="12" spans="1:10" x14ac:dyDescent="0.5">
      <c r="A12" s="54"/>
      <c r="B12" s="13" t="s">
        <v>50</v>
      </c>
      <c r="C12" s="13">
        <v>5.6989999999999998</v>
      </c>
      <c r="D12" s="14">
        <v>33.816000000000003</v>
      </c>
      <c r="E12" s="29">
        <f t="shared" si="0"/>
        <v>39.515000000000001</v>
      </c>
      <c r="F12" s="49"/>
      <c r="G12" s="51">
        <f>((E12+E13)/2)-((Address_Command!D24+Address_Command!D25)/2)</f>
        <v>-1.5100000000000051</v>
      </c>
    </row>
    <row r="13" spans="1:10" ht="14.4" thickBot="1" x14ac:dyDescent="0.55000000000000004">
      <c r="A13" s="55"/>
      <c r="B13" s="20" t="s">
        <v>51</v>
      </c>
      <c r="C13" s="20">
        <v>6.4180000000000001</v>
      </c>
      <c r="D13" s="21">
        <v>32.429000000000002</v>
      </c>
      <c r="E13" s="31">
        <f t="shared" si="0"/>
        <v>38.847000000000001</v>
      </c>
      <c r="F13" s="56"/>
      <c r="G13" s="57"/>
    </row>
    <row r="14" spans="1:10" x14ac:dyDescent="0.5">
      <c r="A14" s="53" t="s">
        <v>52</v>
      </c>
      <c r="B14" s="7" t="s">
        <v>53</v>
      </c>
      <c r="C14" s="7">
        <v>5.0019999999999998</v>
      </c>
      <c r="D14" s="8">
        <v>23.370999999999999</v>
      </c>
      <c r="E14" s="26">
        <f t="shared" si="0"/>
        <v>28.372999999999998</v>
      </c>
      <c r="F14" s="27">
        <f>E14-(($E$23+$E$24)/2)</f>
        <v>0.10449999999999804</v>
      </c>
      <c r="G14" s="48"/>
    </row>
    <row r="15" spans="1:10" x14ac:dyDescent="0.5">
      <c r="A15" s="54"/>
      <c r="B15" s="13" t="s">
        <v>54</v>
      </c>
      <c r="C15" s="13">
        <v>6.0990000000000002</v>
      </c>
      <c r="D15" s="14">
        <v>21.744</v>
      </c>
      <c r="E15" s="29">
        <f t="shared" si="0"/>
        <v>27.843</v>
      </c>
      <c r="F15" s="30">
        <f t="shared" ref="F15:F22" si="2">E15-(($E$23+$E$24)/2)</f>
        <v>-0.42549999999999955</v>
      </c>
      <c r="G15" s="47"/>
    </row>
    <row r="16" spans="1:10" x14ac:dyDescent="0.5">
      <c r="A16" s="54"/>
      <c r="B16" s="13" t="s">
        <v>55</v>
      </c>
      <c r="C16" s="13">
        <v>4.6349999999999998</v>
      </c>
      <c r="D16" s="14">
        <v>23.388000000000002</v>
      </c>
      <c r="E16" s="29">
        <f t="shared" si="0"/>
        <v>28.023000000000003</v>
      </c>
      <c r="F16" s="30">
        <f t="shared" si="2"/>
        <v>-0.24549999999999628</v>
      </c>
      <c r="G16" s="47"/>
    </row>
    <row r="17" spans="1:7" x14ac:dyDescent="0.5">
      <c r="A17" s="54"/>
      <c r="B17" s="13" t="s">
        <v>56</v>
      </c>
      <c r="C17" s="13">
        <v>4.4560000000000004</v>
      </c>
      <c r="D17" s="14">
        <v>23.323</v>
      </c>
      <c r="E17" s="29">
        <f t="shared" si="0"/>
        <v>27.779</v>
      </c>
      <c r="F17" s="30">
        <f t="shared" si="2"/>
        <v>-0.4894999999999996</v>
      </c>
      <c r="G17" s="47"/>
    </row>
    <row r="18" spans="1:7" x14ac:dyDescent="0.5">
      <c r="A18" s="54"/>
      <c r="B18" s="13" t="s">
        <v>57</v>
      </c>
      <c r="C18" s="13">
        <v>5.5490000000000004</v>
      </c>
      <c r="D18" s="14">
        <v>22.443000000000001</v>
      </c>
      <c r="E18" s="15">
        <f t="shared" si="0"/>
        <v>27.992000000000001</v>
      </c>
      <c r="F18" s="30">
        <f t="shared" si="2"/>
        <v>-0.27649999999999864</v>
      </c>
      <c r="G18" s="47"/>
    </row>
    <row r="19" spans="1:7" x14ac:dyDescent="0.5">
      <c r="A19" s="54"/>
      <c r="B19" s="13" t="s">
        <v>58</v>
      </c>
      <c r="C19" s="13">
        <v>5.3140000000000001</v>
      </c>
      <c r="D19" s="14">
        <v>22.599</v>
      </c>
      <c r="E19" s="15">
        <f t="shared" si="0"/>
        <v>27.913</v>
      </c>
      <c r="F19" s="30">
        <f t="shared" si="2"/>
        <v>-0.35549999999999926</v>
      </c>
      <c r="G19" s="47"/>
    </row>
    <row r="20" spans="1:7" x14ac:dyDescent="0.5">
      <c r="A20" s="54"/>
      <c r="B20" s="13" t="s">
        <v>59</v>
      </c>
      <c r="C20" s="13">
        <v>6.8570000000000002</v>
      </c>
      <c r="D20" s="14">
        <v>20.994</v>
      </c>
      <c r="E20" s="15">
        <f t="shared" si="0"/>
        <v>27.850999999999999</v>
      </c>
      <c r="F20" s="30">
        <f t="shared" si="2"/>
        <v>-0.41750000000000043</v>
      </c>
      <c r="G20" s="47"/>
    </row>
    <row r="21" spans="1:7" x14ac:dyDescent="0.5">
      <c r="A21" s="54"/>
      <c r="B21" s="13" t="s">
        <v>60</v>
      </c>
      <c r="C21" s="13">
        <v>6.0960000000000001</v>
      </c>
      <c r="D21" s="14">
        <v>21.701000000000001</v>
      </c>
      <c r="E21" s="15">
        <f t="shared" si="0"/>
        <v>27.797000000000001</v>
      </c>
      <c r="F21" s="30">
        <f t="shared" si="2"/>
        <v>-0.47149999999999892</v>
      </c>
      <c r="G21" s="47"/>
    </row>
    <row r="22" spans="1:7" x14ac:dyDescent="0.5">
      <c r="A22" s="54"/>
      <c r="B22" s="13" t="s">
        <v>61</v>
      </c>
      <c r="C22" s="13">
        <v>4.0970000000000004</v>
      </c>
      <c r="D22" s="14">
        <v>23.879000000000001</v>
      </c>
      <c r="E22" s="15">
        <f t="shared" si="0"/>
        <v>27.976000000000003</v>
      </c>
      <c r="F22" s="30">
        <f t="shared" si="2"/>
        <v>-0.29249999999999687</v>
      </c>
      <c r="G22" s="47"/>
    </row>
    <row r="23" spans="1:7" x14ac:dyDescent="0.5">
      <c r="A23" s="54"/>
      <c r="B23" s="13" t="s">
        <v>62</v>
      </c>
      <c r="C23" s="13">
        <v>5.7919999999999998</v>
      </c>
      <c r="D23" s="14">
        <v>22.31</v>
      </c>
      <c r="E23" s="15">
        <f t="shared" si="0"/>
        <v>28.101999999999997</v>
      </c>
      <c r="F23" s="49"/>
      <c r="G23" s="51">
        <f>((E23+E24)/2)-((Address_Command!D24+Address_Command!D25)/2)</f>
        <v>-12.422500000000003</v>
      </c>
    </row>
    <row r="24" spans="1:7" x14ac:dyDescent="0.5">
      <c r="A24" s="58"/>
      <c r="B24" s="32" t="s">
        <v>63</v>
      </c>
      <c r="C24" s="32">
        <v>6.62</v>
      </c>
      <c r="D24" s="33">
        <v>21.815000000000001</v>
      </c>
      <c r="E24" s="34">
        <f t="shared" si="0"/>
        <v>28.435000000000002</v>
      </c>
      <c r="F24" s="50"/>
      <c r="G24" s="52"/>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2024-09-23T09:34:47Z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2022-03-28T15:13:11Z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62c2fd7e-2bac-4fe9-954d-e1418dc110b1</vt:lpwstr>
  </property>
  <property fmtid="{D5CDD505-2E9C-101B-9397-08002B2CF9AE}" pid="8" name="MSIP_Label_23add6c0-cfdb-4bb9-b90f-bf23b83aa6c0_ContentBits">
    <vt:lpwstr>2</vt:lpwstr>
  </property>
</Properties>
</file>